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5"/>
  <workbookPr/>
  <mc:AlternateContent xmlns:mc="http://schemas.openxmlformats.org/markup-compatibility/2006">
    <mc:Choice Requires="x15">
      <x15ac:absPath xmlns:x15ac="http://schemas.microsoft.com/office/spreadsheetml/2010/11/ac" url="https://envu.sharepoint.com/sites/EnvuANZ/Shared Documents/ANZ Marketing/Envu ANZ IVM Marketing Files/"/>
    </mc:Choice>
  </mc:AlternateContent>
  <xr:revisionPtr revIDLastSave="0" documentId="8_{A09F8C3E-A932-4B40-A9F8-94C169E5E535}" xr6:coauthVersionLast="47" xr6:coauthVersionMax="47" xr10:uidLastSave="{00000000-0000-0000-0000-000000000000}"/>
  <bookViews>
    <workbookView xWindow="-110" yWindow="-110" windowWidth="19420" windowHeight="11500" firstSheet="1" xr2:uid="{5FE9109A-0371-43D7-A176-245DFE582242}"/>
  </bookViews>
  <sheets>
    <sheet name="Fencelines" sheetId="3" r:id="rId1"/>
    <sheet name="Roadside"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3" l="1"/>
  <c r="K10" i="3"/>
  <c r="K14" i="3" s="1"/>
  <c r="K22" i="3" s="1"/>
  <c r="H12" i="3"/>
  <c r="H14" i="3" s="1"/>
  <c r="E12" i="3"/>
  <c r="B12" i="3"/>
  <c r="H10" i="3"/>
  <c r="E10" i="3"/>
  <c r="B10" i="3"/>
  <c r="B14" i="3" s="1"/>
  <c r="B8" i="3"/>
  <c r="B9" i="3" s="1"/>
  <c r="E12" i="1"/>
  <c r="E10" i="1"/>
  <c r="H12" i="1"/>
  <c r="B12" i="1"/>
  <c r="B8" i="1" s="1"/>
  <c r="B9" i="1" s="1"/>
  <c r="H10" i="1"/>
  <c r="B10" i="1"/>
  <c r="E14" i="3" l="1"/>
  <c r="E22" i="3" s="1"/>
  <c r="H22" i="3"/>
  <c r="B16" i="3"/>
  <c r="B22" i="3"/>
  <c r="B14" i="1"/>
  <c r="E14" i="1"/>
  <c r="E22" i="1" s="1"/>
  <c r="H14" i="1"/>
  <c r="H22" i="1" l="1"/>
  <c r="B16" i="1"/>
  <c r="B22" i="1" s="1"/>
</calcChain>
</file>

<file path=xl/sharedStrings.xml><?xml version="1.0" encoding="utf-8"?>
<sst xmlns="http://schemas.openxmlformats.org/spreadsheetml/2006/main" count="89" uniqueCount="26">
  <si>
    <t xml:space="preserve"> Fenceline spraying calculator</t>
  </si>
  <si>
    <r>
      <rPr>
        <b/>
        <sz val="10"/>
        <color theme="1"/>
        <rFont val="Calibri"/>
        <family val="2"/>
        <scheme val="minor"/>
      </rPr>
      <t xml:space="preserve">Instructions: </t>
    </r>
    <r>
      <rPr>
        <sz val="10"/>
        <color theme="1"/>
        <rFont val="Calibri"/>
        <family val="2"/>
        <scheme val="minor"/>
      </rPr>
      <t xml:space="preserve">
1. Update cost of Glyphosate in cell H5
2. Update rate of Glyphosate sprayed in H7, in mL /Ha
3. Update width of spray swath m per km in cell B11
4. Update the number of sprays in Row 19
5. Update labour costs per km estimate in Row 17
6. Update esplanade costs and pack size if purchasing 5L </t>
    </r>
  </si>
  <si>
    <t>Esplanade Costs 1 spray per year: Year One</t>
  </si>
  <si>
    <t>Esplanade Costs 1 spray per year: Year two - no gly req</t>
  </si>
  <si>
    <t>Glyphosate only costs, 3 sprays per year</t>
  </si>
  <si>
    <t>Other herbicide costs, 1 spray per year</t>
  </si>
  <si>
    <t>Esplanade Price ex GST</t>
  </si>
  <si>
    <t>Gylphosate/20L price ex GST</t>
  </si>
  <si>
    <t>Herbicide/20L price ex GST</t>
  </si>
  <si>
    <t xml:space="preserve">Litres / pack </t>
  </si>
  <si>
    <t>Hectare rate ml/HA</t>
  </si>
  <si>
    <t xml:space="preserve">mL per KM </t>
  </si>
  <si>
    <t xml:space="preserve">L / KM </t>
  </si>
  <si>
    <t>Cost per hectare</t>
  </si>
  <si>
    <t xml:space="preserve">Width of swath (m) </t>
  </si>
  <si>
    <t>Width of swath</t>
  </si>
  <si>
    <t>1km = HA</t>
  </si>
  <si>
    <t>1km fenceline</t>
  </si>
  <si>
    <t>1km roadside</t>
  </si>
  <si>
    <t>Add 1 x gly knockdown</t>
  </si>
  <si>
    <t>No gly knockdown</t>
  </si>
  <si>
    <t>Labour costs / km</t>
  </si>
  <si>
    <t xml:space="preserve">Labour costs / km </t>
  </si>
  <si>
    <t>Total sprays per year</t>
  </si>
  <si>
    <t xml:space="preserve">Total cost / year / km </t>
  </si>
  <si>
    <t xml:space="preserve"> Roadside spraying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</si>
</sst>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0.0"/>
  </numFmts>
  <fonts count="9">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20"/>
      <color theme="1"/>
      <name val="Calibri"/>
      <family val="2"/>
      <scheme val="minor"/>
    </font>
    <font>
      <sz val="11"/>
      <color theme="6"/>
      <name val="Calibri"/>
      <family val="2"/>
      <scheme val="minor"/>
    </font>
    <font>
      <b/>
      <sz val="10"/>
      <color theme="1"/>
      <name val="Calibri"/>
      <family val="2"/>
      <scheme val="minor"/>
    </font>
    <font>
      <sz val="10"/>
      <color theme="1"/>
      <name val="Calibri"/>
      <family val="2"/>
      <scheme val="minor"/>
    </font>
    <font>
      <b/>
      <sz val="28"/>
      <color theme="1"/>
      <name val="Calibri"/>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164" fontId="1" fillId="0" borderId="0" applyFont="0" applyFill="0" applyBorder="0" applyAlignment="0" applyProtection="0"/>
  </cellStyleXfs>
  <cellXfs count="29">
    <xf numFmtId="0" fontId="0" fillId="0" borderId="0" xfId="0"/>
    <xf numFmtId="0" fontId="2" fillId="2" borderId="0" xfId="0" applyFont="1" applyFill="1"/>
    <xf numFmtId="0" fontId="4" fillId="2" borderId="0" xfId="0" applyFont="1" applyFill="1" applyAlignment="1">
      <alignment horizontal="center"/>
    </xf>
    <xf numFmtId="0" fontId="0" fillId="2" borderId="0" xfId="0" applyFill="1"/>
    <xf numFmtId="0" fontId="7" fillId="2" borderId="0" xfId="0" applyFont="1" applyFill="1" applyAlignment="1">
      <alignment horizontal="left" wrapText="1"/>
    </xf>
    <xf numFmtId="0" fontId="3" fillId="2" borderId="0" xfId="0" applyFont="1" applyFill="1"/>
    <xf numFmtId="0" fontId="2" fillId="2" borderId="1" xfId="0" applyFont="1" applyFill="1" applyBorder="1"/>
    <xf numFmtId="0" fontId="2" fillId="2" borderId="2" xfId="0" applyFont="1" applyFill="1" applyBorder="1"/>
    <xf numFmtId="0" fontId="3" fillId="2" borderId="3" xfId="0" applyFont="1" applyFill="1" applyBorder="1"/>
    <xf numFmtId="0" fontId="3" fillId="2" borderId="4" xfId="0" applyFont="1" applyFill="1" applyBorder="1"/>
    <xf numFmtId="0" fontId="0" fillId="2" borderId="3" xfId="0" applyFill="1" applyBorder="1"/>
    <xf numFmtId="164" fontId="0" fillId="2" borderId="4" xfId="1" applyFont="1" applyFill="1" applyBorder="1"/>
    <xf numFmtId="0" fontId="5" fillId="2" borderId="3" xfId="0" applyFont="1" applyFill="1" applyBorder="1"/>
    <xf numFmtId="164" fontId="5" fillId="2" borderId="4" xfId="1" applyFont="1" applyFill="1" applyBorder="1"/>
    <xf numFmtId="0" fontId="0" fillId="2" borderId="4" xfId="0" applyFill="1" applyBorder="1"/>
    <xf numFmtId="0" fontId="5" fillId="2" borderId="4" xfId="0" applyFont="1" applyFill="1" applyBorder="1"/>
    <xf numFmtId="165" fontId="5" fillId="2" borderId="4" xfId="0" applyNumberFormat="1" applyFont="1" applyFill="1" applyBorder="1"/>
    <xf numFmtId="164" fontId="0" fillId="2" borderId="4" xfId="0" applyNumberFormat="1" applyFill="1" applyBorder="1"/>
    <xf numFmtId="164" fontId="0" fillId="2" borderId="0" xfId="1" applyFont="1" applyFill="1"/>
    <xf numFmtId="164" fontId="5" fillId="2" borderId="3" xfId="1" applyFont="1" applyFill="1" applyBorder="1"/>
    <xf numFmtId="164" fontId="3" fillId="2" borderId="4" xfId="0" applyNumberFormat="1" applyFont="1" applyFill="1" applyBorder="1"/>
    <xf numFmtId="0" fontId="0" fillId="2" borderId="5" xfId="0" applyFill="1" applyBorder="1"/>
    <xf numFmtId="0" fontId="0" fillId="2" borderId="6" xfId="0" applyFill="1" applyBorder="1"/>
    <xf numFmtId="164" fontId="0" fillId="2" borderId="0" xfId="0" applyNumberFormat="1" applyFill="1"/>
    <xf numFmtId="0" fontId="4" fillId="2" borderId="0" xfId="0" applyFont="1" applyFill="1"/>
    <xf numFmtId="0" fontId="8" fillId="2" borderId="0" xfId="0" applyFont="1" applyFill="1"/>
    <xf numFmtId="0" fontId="2" fillId="2" borderId="1" xfId="0" applyFont="1" applyFill="1" applyBorder="1" applyAlignment="1">
      <alignment horizontal="center"/>
    </xf>
    <xf numFmtId="0" fontId="2" fillId="2" borderId="2" xfId="0" applyFont="1" applyFill="1" applyBorder="1" applyAlignment="1">
      <alignment horizontal="center"/>
    </xf>
    <xf numFmtId="0" fontId="4" fillId="2" borderId="0" xfId="0" applyFont="1" applyFill="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jpg"/><Relationship Id="rId1" Type="http://schemas.openxmlformats.org/officeDocument/2006/relationships/image" Target="../media/image2.jpg"/><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234950</xdr:colOff>
      <xdr:row>0</xdr:row>
      <xdr:rowOff>62778</xdr:rowOff>
    </xdr:from>
    <xdr:to>
      <xdr:col>3</xdr:col>
      <xdr:colOff>253787</xdr:colOff>
      <xdr:row>0</xdr:row>
      <xdr:rowOff>298561</xdr:rowOff>
    </xdr:to>
    <xdr:pic>
      <xdr:nvPicPr>
        <xdr:cNvPr id="2" name="Picture 1" descr="Lockup_Flagship_Esplanade_TM.zip">
          <a:extLst>
            <a:ext uri="{FF2B5EF4-FFF2-40B4-BE49-F238E27FC236}">
              <a16:creationId xmlns:a16="http://schemas.microsoft.com/office/drawing/2014/main" id="{66921B14-9A7C-4CED-9CDC-5258E3C195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46450" y="62778"/>
          <a:ext cx="1479337" cy="2357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2146676</xdr:colOff>
      <xdr:row>0</xdr:row>
      <xdr:rowOff>212606</xdr:rowOff>
    </xdr:from>
    <xdr:to>
      <xdr:col>7</xdr:col>
      <xdr:colOff>91888</xdr:colOff>
      <xdr:row>1</xdr:row>
      <xdr:rowOff>749843</xdr:rowOff>
    </xdr:to>
    <xdr:pic>
      <xdr:nvPicPr>
        <xdr:cNvPr id="3" name="Picture 2" descr="A white bottle with a white label&#10;&#10;Description automatically generated">
          <a:extLst>
            <a:ext uri="{FF2B5EF4-FFF2-40B4-BE49-F238E27FC236}">
              <a16:creationId xmlns:a16="http://schemas.microsoft.com/office/drawing/2014/main" id="{40D71C9F-4653-4323-B355-10EFF24150A0}"/>
            </a:ext>
          </a:extLst>
        </xdr:cNvPr>
        <xdr:cNvPicPr>
          <a:picLocks noChangeAspect="1"/>
        </xdr:cNvPicPr>
      </xdr:nvPicPr>
      <xdr:blipFill>
        <a:blip xmlns:r="http://schemas.openxmlformats.org/officeDocument/2006/relationships" r:embed="rId2"/>
        <a:stretch>
          <a:fillRect/>
        </a:stretch>
      </xdr:blipFill>
      <xdr:spPr>
        <a:xfrm>
          <a:off x="11182726" y="212606"/>
          <a:ext cx="370912" cy="867437"/>
        </a:xfrm>
        <a:prstGeom prst="rect">
          <a:avLst/>
        </a:prstGeom>
      </xdr:spPr>
    </xdr:pic>
    <xdr:clientData/>
  </xdr:twoCellAnchor>
  <xdr:twoCellAnchor>
    <xdr:from>
      <xdr:col>6</xdr:col>
      <xdr:colOff>1495721</xdr:colOff>
      <xdr:row>0</xdr:row>
      <xdr:rowOff>24663</xdr:rowOff>
    </xdr:from>
    <xdr:to>
      <xdr:col>6</xdr:col>
      <xdr:colOff>2192584</xdr:colOff>
      <xdr:row>1</xdr:row>
      <xdr:rowOff>789419</xdr:rowOff>
    </xdr:to>
    <xdr:pic>
      <xdr:nvPicPr>
        <xdr:cNvPr id="4" name="Picture 3" descr="A white plastic bottle with a label&#10;&#10;Description automatically generated">
          <a:extLst>
            <a:ext uri="{FF2B5EF4-FFF2-40B4-BE49-F238E27FC236}">
              <a16:creationId xmlns:a16="http://schemas.microsoft.com/office/drawing/2014/main" id="{635FFBFB-2F55-44C1-80D9-25F1A4F5922D}"/>
            </a:ext>
          </a:extLst>
        </xdr:cNvPr>
        <xdr:cNvPicPr>
          <a:picLocks noChangeAspect="1"/>
        </xdr:cNvPicPr>
      </xdr:nvPicPr>
      <xdr:blipFill>
        <a:blip xmlns:r="http://schemas.openxmlformats.org/officeDocument/2006/relationships" r:embed="rId3"/>
        <a:stretch>
          <a:fillRect/>
        </a:stretch>
      </xdr:blipFill>
      <xdr:spPr>
        <a:xfrm>
          <a:off x="10531771" y="24663"/>
          <a:ext cx="696863" cy="1094956"/>
        </a:xfrm>
        <a:prstGeom prst="rect">
          <a:avLst/>
        </a:prstGeom>
      </xdr:spPr>
    </xdr:pic>
    <xdr:clientData/>
  </xdr:twoCellAnchor>
  <xdr:twoCellAnchor editAs="oneCell">
    <xdr:from>
      <xdr:col>3</xdr:col>
      <xdr:colOff>2539999</xdr:colOff>
      <xdr:row>1</xdr:row>
      <xdr:rowOff>37353</xdr:rowOff>
    </xdr:from>
    <xdr:to>
      <xdr:col>6</xdr:col>
      <xdr:colOff>1196788</xdr:colOff>
      <xdr:row>1</xdr:row>
      <xdr:rowOff>794972</xdr:rowOff>
    </xdr:to>
    <xdr:pic>
      <xdr:nvPicPr>
        <xdr:cNvPr id="5" name="Picture 4" descr="Logo_Envu_Gradient_RGB_JPG">
          <a:extLst>
            <a:ext uri="{FF2B5EF4-FFF2-40B4-BE49-F238E27FC236}">
              <a16:creationId xmlns:a16="http://schemas.microsoft.com/office/drawing/2014/main" id="{81EC2376-9C35-4A39-A436-A54F6B41AEC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111999" y="367553"/>
          <a:ext cx="3120839" cy="7576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84794</xdr:colOff>
      <xdr:row>0</xdr:row>
      <xdr:rowOff>451663</xdr:rowOff>
    </xdr:from>
    <xdr:to>
      <xdr:col>7</xdr:col>
      <xdr:colOff>457948</xdr:colOff>
      <xdr:row>1</xdr:row>
      <xdr:rowOff>772253</xdr:rowOff>
    </xdr:to>
    <xdr:pic>
      <xdr:nvPicPr>
        <xdr:cNvPr id="6" name="Picture 5" descr="A white bottle with a white label&#10;&#10;Description automatically generated">
          <a:extLst>
            <a:ext uri="{FF2B5EF4-FFF2-40B4-BE49-F238E27FC236}">
              <a16:creationId xmlns:a16="http://schemas.microsoft.com/office/drawing/2014/main" id="{DE8CB0B1-2D5C-3D78-F97F-D516EA7482AD}"/>
            </a:ext>
          </a:extLst>
        </xdr:cNvPr>
        <xdr:cNvPicPr>
          <a:picLocks noChangeAspect="1"/>
        </xdr:cNvPicPr>
      </xdr:nvPicPr>
      <xdr:blipFill>
        <a:blip xmlns:r="http://schemas.openxmlformats.org/officeDocument/2006/relationships" r:embed="rId1"/>
        <a:stretch>
          <a:fillRect/>
        </a:stretch>
      </xdr:blipFill>
      <xdr:spPr>
        <a:xfrm>
          <a:off x="11559618" y="451663"/>
          <a:ext cx="373154" cy="865943"/>
        </a:xfrm>
        <a:prstGeom prst="rect">
          <a:avLst/>
        </a:prstGeom>
      </xdr:spPr>
    </xdr:pic>
    <xdr:clientData/>
  </xdr:twoCellAnchor>
  <xdr:twoCellAnchor>
    <xdr:from>
      <xdr:col>6</xdr:col>
      <xdr:colOff>1861781</xdr:colOff>
      <xdr:row>0</xdr:row>
      <xdr:rowOff>263720</xdr:rowOff>
    </xdr:from>
    <xdr:to>
      <xdr:col>7</xdr:col>
      <xdr:colOff>130702</xdr:colOff>
      <xdr:row>1</xdr:row>
      <xdr:rowOff>811829</xdr:rowOff>
    </xdr:to>
    <xdr:pic>
      <xdr:nvPicPr>
        <xdr:cNvPr id="7" name="Picture 6" descr="A white plastic bottle with a label&#10;&#10;Description automatically generated">
          <a:extLst>
            <a:ext uri="{FF2B5EF4-FFF2-40B4-BE49-F238E27FC236}">
              <a16:creationId xmlns:a16="http://schemas.microsoft.com/office/drawing/2014/main" id="{C1DA11BD-7D18-A323-825E-F68FCA70CCA4}"/>
            </a:ext>
          </a:extLst>
        </xdr:cNvPr>
        <xdr:cNvPicPr>
          <a:picLocks noChangeAspect="1"/>
        </xdr:cNvPicPr>
      </xdr:nvPicPr>
      <xdr:blipFill>
        <a:blip xmlns:r="http://schemas.openxmlformats.org/officeDocument/2006/relationships" r:embed="rId2"/>
        <a:stretch>
          <a:fillRect/>
        </a:stretch>
      </xdr:blipFill>
      <xdr:spPr>
        <a:xfrm>
          <a:off x="10908663" y="263720"/>
          <a:ext cx="696863" cy="1093462"/>
        </a:xfrm>
        <a:prstGeom prst="rect">
          <a:avLst/>
        </a:prstGeom>
      </xdr:spPr>
    </xdr:pic>
    <xdr:clientData/>
  </xdr:twoCellAnchor>
  <xdr:twoCellAnchor editAs="oneCell">
    <xdr:from>
      <xdr:col>4</xdr:col>
      <xdr:colOff>380999</xdr:colOff>
      <xdr:row>0</xdr:row>
      <xdr:rowOff>164354</xdr:rowOff>
    </xdr:from>
    <xdr:to>
      <xdr:col>6</xdr:col>
      <xdr:colOff>1322295</xdr:colOff>
      <xdr:row>1</xdr:row>
      <xdr:rowOff>151617</xdr:rowOff>
    </xdr:to>
    <xdr:pic>
      <xdr:nvPicPr>
        <xdr:cNvPr id="2" name="Picture 1" descr="Logo_Envu_Gradient_RGB_JPG">
          <a:extLst>
            <a:ext uri="{FF2B5EF4-FFF2-40B4-BE49-F238E27FC236}">
              <a16:creationId xmlns:a16="http://schemas.microsoft.com/office/drawing/2014/main" id="{4E1AC988-5B9A-4164-A179-670708BF1F7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172823" y="164354"/>
          <a:ext cx="2196354" cy="5326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1643529</xdr:colOff>
      <xdr:row>0</xdr:row>
      <xdr:rowOff>201706</xdr:rowOff>
    </xdr:from>
    <xdr:to>
      <xdr:col>1</xdr:col>
      <xdr:colOff>11367</xdr:colOff>
      <xdr:row>0</xdr:row>
      <xdr:rowOff>437489</xdr:rowOff>
    </xdr:to>
    <xdr:pic>
      <xdr:nvPicPr>
        <xdr:cNvPr id="3" name="Picture 2" descr="Lockup_Flagship_Esplanade_TM.zip">
          <a:extLst>
            <a:ext uri="{FF2B5EF4-FFF2-40B4-BE49-F238E27FC236}">
              <a16:creationId xmlns:a16="http://schemas.microsoft.com/office/drawing/2014/main" id="{86116768-A421-4A48-95C1-13351353AE3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43529" y="201706"/>
          <a:ext cx="1483073" cy="2357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itle Slide">
  <a:themeElements>
    <a:clrScheme name="ENVU Color">
      <a:dk1>
        <a:srgbClr val="0B2340"/>
      </a:dk1>
      <a:lt1>
        <a:srgbClr val="FEFFFF"/>
      </a:lt1>
      <a:dk2>
        <a:srgbClr val="0B2340"/>
      </a:dk2>
      <a:lt2>
        <a:srgbClr val="FEFFFF"/>
      </a:lt2>
      <a:accent1>
        <a:srgbClr val="0C2340"/>
      </a:accent1>
      <a:accent2>
        <a:srgbClr val="7E58AE"/>
      </a:accent2>
      <a:accent3>
        <a:srgbClr val="F15B5D"/>
      </a:accent3>
      <a:accent4>
        <a:srgbClr val="2667BD"/>
      </a:accent4>
      <a:accent5>
        <a:srgbClr val="EEEEEE"/>
      </a:accent5>
      <a:accent6>
        <a:srgbClr val="0B2340"/>
      </a:accent6>
      <a:hlink>
        <a:srgbClr val="2566BC"/>
      </a:hlink>
      <a:folHlink>
        <a:srgbClr val="F15A5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UNTITLED  -  Read-Only" id="{50FC9F4D-403E-4B7D-B07E-7A3D77E79EF8}" vid="{675A4846-D124-487D-BFBE-624B943745AF}"/>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09762-2481-4A57-A87B-E55A0CF84FBC}">
  <dimension ref="A1:K23"/>
  <sheetViews>
    <sheetView tabSelected="1" zoomScale="85" zoomScaleNormal="85" workbookViewId="0">
      <selection activeCell="G3" sqref="G3"/>
    </sheetView>
  </sheetViews>
  <sheetFormatPr defaultColWidth="8.7109375" defaultRowHeight="14.45"/>
  <cols>
    <col min="1" max="1" width="44.5703125" style="3" customWidth="1"/>
    <col min="2" max="2" width="12.140625" style="3" customWidth="1"/>
    <col min="3" max="3" width="8.7109375" style="3"/>
    <col min="4" max="4" width="46" style="3" customWidth="1"/>
    <col min="5" max="5" width="9.140625" style="3" bestFit="1" customWidth="1"/>
    <col min="6" max="6" width="8.7109375" style="3"/>
    <col min="7" max="7" width="34.7109375" style="3" bestFit="1" customWidth="1"/>
    <col min="8" max="8" width="9.140625" style="3" bestFit="1" customWidth="1"/>
    <col min="9" max="9" width="8.7109375" style="3"/>
    <col min="10" max="10" width="35.42578125" style="3" bestFit="1" customWidth="1"/>
    <col min="11" max="11" width="9.140625" style="3" bestFit="1" customWidth="1"/>
    <col min="12" max="16384" width="8.7109375" style="3"/>
  </cols>
  <sheetData>
    <row r="1" spans="1:11" ht="26.1">
      <c r="A1" s="28" t="s">
        <v>0</v>
      </c>
      <c r="B1" s="28"/>
      <c r="C1" s="28"/>
      <c r="D1" s="28"/>
      <c r="E1" s="28"/>
      <c r="F1" s="28"/>
      <c r="G1" s="28"/>
      <c r="H1" s="28"/>
      <c r="I1" s="28"/>
    </row>
    <row r="2" spans="1:11" ht="94.5" thickBot="1">
      <c r="A2" s="4" t="s">
        <v>1</v>
      </c>
      <c r="B2" s="2"/>
      <c r="C2" s="2"/>
      <c r="D2" s="2"/>
      <c r="E2" s="2"/>
      <c r="F2" s="2"/>
      <c r="G2" s="2"/>
      <c r="H2" s="2"/>
      <c r="I2" s="2"/>
    </row>
    <row r="3" spans="1:11">
      <c r="A3" s="26" t="s">
        <v>2</v>
      </c>
      <c r="B3" s="27"/>
      <c r="C3" s="5"/>
      <c r="D3" s="26" t="s">
        <v>3</v>
      </c>
      <c r="E3" s="27"/>
      <c r="F3" s="5"/>
      <c r="G3" s="6" t="s">
        <v>4</v>
      </c>
      <c r="H3" s="7"/>
      <c r="I3" s="1"/>
      <c r="J3" s="6" t="s">
        <v>5</v>
      </c>
      <c r="K3" s="7"/>
    </row>
    <row r="4" spans="1:11">
      <c r="A4" s="8"/>
      <c r="B4" s="9"/>
      <c r="C4" s="5"/>
      <c r="D4" s="8"/>
      <c r="E4" s="9"/>
      <c r="F4" s="5"/>
      <c r="G4" s="8"/>
      <c r="H4" s="9"/>
      <c r="J4" s="8"/>
      <c r="K4" s="9"/>
    </row>
    <row r="5" spans="1:11">
      <c r="A5" s="10" t="s">
        <v>6</v>
      </c>
      <c r="B5" s="11">
        <v>825.34</v>
      </c>
      <c r="D5" s="10" t="s">
        <v>6</v>
      </c>
      <c r="E5" s="11">
        <v>825.34</v>
      </c>
      <c r="G5" s="12" t="s">
        <v>7</v>
      </c>
      <c r="H5" s="13">
        <v>190</v>
      </c>
      <c r="J5" s="12" t="s">
        <v>8</v>
      </c>
      <c r="K5" s="13">
        <v>190</v>
      </c>
    </row>
    <row r="6" spans="1:11">
      <c r="A6" s="10" t="s">
        <v>9</v>
      </c>
      <c r="B6" s="14">
        <v>1</v>
      </c>
      <c r="D6" s="10" t="s">
        <v>9</v>
      </c>
      <c r="E6" s="14">
        <v>1</v>
      </c>
      <c r="G6" s="10" t="s">
        <v>9</v>
      </c>
      <c r="H6" s="14">
        <v>20</v>
      </c>
      <c r="J6" s="10" t="s">
        <v>9</v>
      </c>
      <c r="K6" s="14">
        <v>20</v>
      </c>
    </row>
    <row r="7" spans="1:11">
      <c r="A7" s="10" t="s">
        <v>10</v>
      </c>
      <c r="B7" s="14">
        <v>150</v>
      </c>
      <c r="D7" s="10" t="s">
        <v>10</v>
      </c>
      <c r="E7" s="14">
        <v>150</v>
      </c>
      <c r="G7" s="12" t="s">
        <v>10</v>
      </c>
      <c r="H7" s="15">
        <v>3000</v>
      </c>
      <c r="J7" s="12" t="s">
        <v>10</v>
      </c>
      <c r="K7" s="15">
        <v>3000</v>
      </c>
    </row>
    <row r="8" spans="1:11" hidden="1">
      <c r="A8" s="10" t="s">
        <v>11</v>
      </c>
      <c r="B8" s="14">
        <f>B7*B12</f>
        <v>15</v>
      </c>
      <c r="D8" s="10"/>
      <c r="E8" s="14"/>
      <c r="G8" s="10"/>
      <c r="H8" s="14"/>
      <c r="J8" s="10"/>
      <c r="K8" s="14"/>
    </row>
    <row r="9" spans="1:11" hidden="1">
      <c r="A9" s="10" t="s">
        <v>12</v>
      </c>
      <c r="B9" s="14">
        <f>B8/1000</f>
        <v>1.4999999999999999E-2</v>
      </c>
      <c r="D9" s="10"/>
      <c r="E9" s="14"/>
      <c r="G9" s="10"/>
      <c r="H9" s="14"/>
      <c r="J9" s="10"/>
      <c r="K9" s="14"/>
    </row>
    <row r="10" spans="1:11">
      <c r="A10" s="10" t="s">
        <v>13</v>
      </c>
      <c r="B10" s="11">
        <f>(B5/(B6*1000))*B7</f>
        <v>123.80100000000002</v>
      </c>
      <c r="D10" s="10" t="s">
        <v>13</v>
      </c>
      <c r="E10" s="11">
        <f>(E5/(E6*1000))*E7</f>
        <v>123.80100000000002</v>
      </c>
      <c r="G10" s="10" t="s">
        <v>13</v>
      </c>
      <c r="H10" s="11">
        <f>(H5/(H6*1000))*H7</f>
        <v>28.5</v>
      </c>
      <c r="J10" s="10" t="s">
        <v>13</v>
      </c>
      <c r="K10" s="11">
        <f>(K5/(K6*1000))*K7</f>
        <v>28.5</v>
      </c>
    </row>
    <row r="11" spans="1:11">
      <c r="A11" s="12" t="s">
        <v>14</v>
      </c>
      <c r="B11" s="16">
        <v>1</v>
      </c>
      <c r="D11" s="12" t="s">
        <v>15</v>
      </c>
      <c r="E11" s="16">
        <v>1</v>
      </c>
      <c r="G11" s="12" t="s">
        <v>15</v>
      </c>
      <c r="H11" s="16">
        <v>1</v>
      </c>
      <c r="J11" s="12" t="s">
        <v>15</v>
      </c>
      <c r="K11" s="16">
        <v>1</v>
      </c>
    </row>
    <row r="12" spans="1:11" hidden="1">
      <c r="A12" s="10" t="s">
        <v>16</v>
      </c>
      <c r="B12" s="14">
        <f>(B11*1000)/10000</f>
        <v>0.1</v>
      </c>
      <c r="D12" s="10" t="s">
        <v>16</v>
      </c>
      <c r="E12" s="14">
        <f>(E11*1000)/10000</f>
        <v>0.1</v>
      </c>
      <c r="G12" s="10" t="s">
        <v>16</v>
      </c>
      <c r="H12" s="14">
        <f>(H11*1000)/10000</f>
        <v>0.1</v>
      </c>
      <c r="J12" s="10" t="s">
        <v>16</v>
      </c>
      <c r="K12" s="14">
        <f>(K11*1000)/10000</f>
        <v>0.1</v>
      </c>
    </row>
    <row r="13" spans="1:11" hidden="1">
      <c r="A13" s="10"/>
      <c r="B13" s="14"/>
      <c r="D13" s="10"/>
      <c r="E13" s="14"/>
      <c r="G13" s="10"/>
      <c r="H13" s="14"/>
      <c r="J13" s="10"/>
      <c r="K13" s="14"/>
    </row>
    <row r="14" spans="1:11">
      <c r="A14" s="10" t="s">
        <v>17</v>
      </c>
      <c r="B14" s="17">
        <f>B10*B12</f>
        <v>12.380100000000002</v>
      </c>
      <c r="D14" s="10" t="s">
        <v>17</v>
      </c>
      <c r="E14" s="17">
        <f>E10*E12</f>
        <v>12.380100000000002</v>
      </c>
      <c r="G14" s="10" t="s">
        <v>18</v>
      </c>
      <c r="H14" s="17">
        <f>H10*H12</f>
        <v>2.85</v>
      </c>
      <c r="J14" s="10" t="s">
        <v>18</v>
      </c>
      <c r="K14" s="17">
        <f>K10*K12</f>
        <v>2.85</v>
      </c>
    </row>
    <row r="15" spans="1:11">
      <c r="A15" s="10"/>
      <c r="B15" s="14"/>
      <c r="D15" s="10"/>
      <c r="E15" s="14"/>
      <c r="G15" s="10"/>
      <c r="H15" s="14"/>
      <c r="J15" s="10"/>
      <c r="K15" s="14"/>
    </row>
    <row r="16" spans="1:11">
      <c r="A16" s="10" t="s">
        <v>19</v>
      </c>
      <c r="B16" s="17">
        <f>H14</f>
        <v>2.85</v>
      </c>
      <c r="D16" s="10" t="s">
        <v>20</v>
      </c>
      <c r="E16" s="17"/>
      <c r="G16" s="10"/>
      <c r="H16" s="14"/>
      <c r="J16" s="10"/>
      <c r="K16" s="14"/>
    </row>
    <row r="17" spans="1:11">
      <c r="A17" s="12" t="s">
        <v>21</v>
      </c>
      <c r="B17" s="13">
        <v>30</v>
      </c>
      <c r="C17" s="18"/>
      <c r="D17" s="19" t="s">
        <v>22</v>
      </c>
      <c r="E17" s="13">
        <v>30</v>
      </c>
      <c r="G17" s="12" t="s">
        <v>22</v>
      </c>
      <c r="H17" s="15">
        <v>30</v>
      </c>
      <c r="J17" s="12" t="s">
        <v>22</v>
      </c>
      <c r="K17" s="15">
        <v>30</v>
      </c>
    </row>
    <row r="18" spans="1:11">
      <c r="A18" s="10"/>
      <c r="B18" s="14"/>
      <c r="D18" s="10"/>
      <c r="E18" s="14"/>
      <c r="G18" s="10"/>
      <c r="H18" s="14"/>
      <c r="J18" s="10"/>
      <c r="K18" s="14"/>
    </row>
    <row r="19" spans="1:11">
      <c r="A19" s="12" t="s">
        <v>23</v>
      </c>
      <c r="B19" s="15">
        <v>1</v>
      </c>
      <c r="D19" s="12" t="s">
        <v>23</v>
      </c>
      <c r="E19" s="15">
        <v>1</v>
      </c>
      <c r="G19" s="12" t="s">
        <v>23</v>
      </c>
      <c r="H19" s="15">
        <v>3</v>
      </c>
      <c r="J19" s="12" t="s">
        <v>23</v>
      </c>
      <c r="K19" s="15">
        <v>1</v>
      </c>
    </row>
    <row r="20" spans="1:11">
      <c r="A20" s="10"/>
      <c r="B20" s="14"/>
      <c r="D20" s="10"/>
      <c r="E20" s="14"/>
      <c r="G20" s="10"/>
      <c r="H20" s="14"/>
      <c r="J20" s="10"/>
      <c r="K20" s="14"/>
    </row>
    <row r="21" spans="1:11">
      <c r="A21" s="10"/>
      <c r="B21" s="14"/>
      <c r="D21" s="10"/>
      <c r="E21" s="14"/>
      <c r="G21" s="10"/>
      <c r="H21" s="14"/>
      <c r="J21" s="10"/>
      <c r="K21" s="14"/>
    </row>
    <row r="22" spans="1:11" s="5" customFormat="1">
      <c r="A22" s="8" t="s">
        <v>24</v>
      </c>
      <c r="B22" s="20">
        <f>(B14+B16+B17)*B19</f>
        <v>45.2301</v>
      </c>
      <c r="D22" s="8" t="s">
        <v>24</v>
      </c>
      <c r="E22" s="20">
        <f>(E14+E16+E17)*E19</f>
        <v>42.380099999999999</v>
      </c>
      <c r="G22" s="8" t="s">
        <v>24</v>
      </c>
      <c r="H22" s="20">
        <f>(H14+H17)*H19</f>
        <v>98.550000000000011</v>
      </c>
      <c r="J22" s="8" t="s">
        <v>24</v>
      </c>
      <c r="K22" s="20">
        <f>(K14+K17)*K19</f>
        <v>32.85</v>
      </c>
    </row>
    <row r="23" spans="1:11" ht="15" thickBot="1">
      <c r="A23" s="21"/>
      <c r="B23" s="22"/>
      <c r="D23" s="21"/>
      <c r="E23" s="22"/>
      <c r="G23" s="21"/>
      <c r="H23" s="22"/>
      <c r="J23" s="21"/>
      <c r="K23" s="22"/>
    </row>
  </sheetData>
  <mergeCells count="3">
    <mergeCell ref="A1:I1"/>
    <mergeCell ref="A3:B3"/>
    <mergeCell ref="D3:E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7C0C8-E15C-443E-BBBC-83DBF3932744}">
  <dimension ref="A1:J23"/>
  <sheetViews>
    <sheetView zoomScale="70" zoomScaleNormal="85" workbookViewId="0">
      <selection activeCell="D2" sqref="D2"/>
    </sheetView>
  </sheetViews>
  <sheetFormatPr defaultColWidth="8.7109375" defaultRowHeight="14.45"/>
  <cols>
    <col min="1" max="1" width="44.5703125" style="3" customWidth="1"/>
    <col min="2" max="2" width="12.140625" style="3" customWidth="1"/>
    <col min="3" max="3" width="8.7109375" style="3"/>
    <col min="4" max="4" width="46" style="3" customWidth="1"/>
    <col min="5" max="5" width="9.140625" style="3" bestFit="1" customWidth="1"/>
    <col min="6" max="6" width="8.7109375" style="3"/>
    <col min="7" max="7" width="34.7109375" style="3" bestFit="1" customWidth="1"/>
    <col min="8" max="8" width="9.140625" style="3" bestFit="1" customWidth="1"/>
    <col min="9" max="16384" width="8.7109375" style="3"/>
  </cols>
  <sheetData>
    <row r="1" spans="1:10" ht="42.95" customHeight="1">
      <c r="B1" s="25" t="s">
        <v>25</v>
      </c>
      <c r="C1" s="24"/>
      <c r="D1" s="24"/>
      <c r="E1" s="24"/>
      <c r="F1" s="24"/>
      <c r="G1" s="24"/>
      <c r="H1" s="24"/>
      <c r="I1" s="24"/>
    </row>
    <row r="2" spans="1:10" ht="107.45" thickBot="1">
      <c r="A2" s="4" t="s">
        <v>1</v>
      </c>
      <c r="B2" s="2"/>
      <c r="C2" s="2"/>
      <c r="D2" s="2"/>
      <c r="E2" s="2"/>
      <c r="F2" s="2"/>
      <c r="G2" s="2"/>
      <c r="H2" s="2"/>
      <c r="I2" s="2"/>
    </row>
    <row r="3" spans="1:10">
      <c r="A3" s="26" t="s">
        <v>2</v>
      </c>
      <c r="B3" s="27"/>
      <c r="C3" s="5"/>
      <c r="D3" s="26" t="s">
        <v>3</v>
      </c>
      <c r="E3" s="27"/>
      <c r="F3" s="5"/>
      <c r="G3" s="6" t="s">
        <v>4</v>
      </c>
      <c r="H3" s="7"/>
      <c r="I3" s="1"/>
    </row>
    <row r="4" spans="1:10">
      <c r="A4" s="8"/>
      <c r="B4" s="9"/>
      <c r="C4" s="5"/>
      <c r="D4" s="8"/>
      <c r="E4" s="9"/>
      <c r="F4" s="5"/>
      <c r="G4" s="8"/>
      <c r="H4" s="9"/>
    </row>
    <row r="5" spans="1:10">
      <c r="A5" s="10" t="s">
        <v>6</v>
      </c>
      <c r="B5" s="11">
        <v>825.34</v>
      </c>
      <c r="D5" s="10" t="s">
        <v>6</v>
      </c>
      <c r="E5" s="11">
        <v>825.34</v>
      </c>
      <c r="G5" s="12" t="s">
        <v>7</v>
      </c>
      <c r="H5" s="13">
        <v>190</v>
      </c>
      <c r="J5" s="23"/>
    </row>
    <row r="6" spans="1:10">
      <c r="A6" s="10" t="s">
        <v>9</v>
      </c>
      <c r="B6" s="14">
        <v>1</v>
      </c>
      <c r="D6" s="10" t="s">
        <v>9</v>
      </c>
      <c r="E6" s="14">
        <v>1</v>
      </c>
      <c r="G6" s="10" t="s">
        <v>9</v>
      </c>
      <c r="H6" s="14">
        <v>20</v>
      </c>
      <c r="J6" s="23"/>
    </row>
    <row r="7" spans="1:10">
      <c r="A7" s="10" t="s">
        <v>10</v>
      </c>
      <c r="B7" s="14">
        <v>150</v>
      </c>
      <c r="D7" s="10" t="s">
        <v>10</v>
      </c>
      <c r="E7" s="14">
        <v>150</v>
      </c>
      <c r="G7" s="12" t="s">
        <v>10</v>
      </c>
      <c r="H7" s="15">
        <v>3000</v>
      </c>
    </row>
    <row r="8" spans="1:10" hidden="1">
      <c r="A8" s="10" t="s">
        <v>11</v>
      </c>
      <c r="B8" s="14">
        <f>B7*B12</f>
        <v>15</v>
      </c>
      <c r="D8" s="10"/>
      <c r="E8" s="14"/>
      <c r="G8" s="10"/>
      <c r="H8" s="14"/>
    </row>
    <row r="9" spans="1:10" hidden="1">
      <c r="A9" s="10" t="s">
        <v>12</v>
      </c>
      <c r="B9" s="14">
        <f>B8/1000</f>
        <v>1.4999999999999999E-2</v>
      </c>
      <c r="D9" s="10"/>
      <c r="E9" s="14"/>
      <c r="G9" s="10"/>
      <c r="H9" s="14"/>
    </row>
    <row r="10" spans="1:10">
      <c r="A10" s="10" t="s">
        <v>13</v>
      </c>
      <c r="B10" s="11">
        <f>(B5/(B6*1000))*B7</f>
        <v>123.80100000000002</v>
      </c>
      <c r="D10" s="10" t="s">
        <v>13</v>
      </c>
      <c r="E10" s="11">
        <f>(E5/(E6*1000))*E7</f>
        <v>123.80100000000002</v>
      </c>
      <c r="G10" s="10" t="s">
        <v>13</v>
      </c>
      <c r="H10" s="11">
        <f>(H5/(H6*1000))*H7</f>
        <v>28.5</v>
      </c>
    </row>
    <row r="11" spans="1:10">
      <c r="A11" s="12" t="s">
        <v>14</v>
      </c>
      <c r="B11" s="16">
        <v>1</v>
      </c>
      <c r="D11" s="12" t="s">
        <v>15</v>
      </c>
      <c r="E11" s="16">
        <v>1</v>
      </c>
      <c r="G11" s="12" t="s">
        <v>15</v>
      </c>
      <c r="H11" s="16">
        <v>1</v>
      </c>
    </row>
    <row r="12" spans="1:10" hidden="1">
      <c r="A12" s="10" t="s">
        <v>16</v>
      </c>
      <c r="B12" s="14">
        <f>(B11*1000)/10000</f>
        <v>0.1</v>
      </c>
      <c r="D12" s="10" t="s">
        <v>16</v>
      </c>
      <c r="E12" s="14">
        <f>(E11*1000)/10000</f>
        <v>0.1</v>
      </c>
      <c r="G12" s="10" t="s">
        <v>16</v>
      </c>
      <c r="H12" s="14">
        <f>(H11*1000)/10000</f>
        <v>0.1</v>
      </c>
    </row>
    <row r="13" spans="1:10" hidden="1">
      <c r="A13" s="10"/>
      <c r="B13" s="14"/>
      <c r="D13" s="10"/>
      <c r="E13" s="14"/>
      <c r="G13" s="10"/>
      <c r="H13" s="14"/>
    </row>
    <row r="14" spans="1:10">
      <c r="A14" s="10" t="s">
        <v>18</v>
      </c>
      <c r="B14" s="17">
        <f>B10*B12</f>
        <v>12.380100000000002</v>
      </c>
      <c r="D14" s="10" t="s">
        <v>18</v>
      </c>
      <c r="E14" s="17">
        <f>E10*E12</f>
        <v>12.380100000000002</v>
      </c>
      <c r="G14" s="10" t="s">
        <v>18</v>
      </c>
      <c r="H14" s="17">
        <f>H10*H12</f>
        <v>2.85</v>
      </c>
      <c r="I14" s="23"/>
    </row>
    <row r="15" spans="1:10">
      <c r="A15" s="10"/>
      <c r="B15" s="14"/>
      <c r="D15" s="10"/>
      <c r="E15" s="14"/>
      <c r="G15" s="10"/>
      <c r="H15" s="14"/>
    </row>
    <row r="16" spans="1:10">
      <c r="A16" s="10" t="s">
        <v>19</v>
      </c>
      <c r="B16" s="17">
        <f>H14</f>
        <v>2.85</v>
      </c>
      <c r="D16" s="10" t="s">
        <v>20</v>
      </c>
      <c r="E16" s="17"/>
      <c r="G16" s="10"/>
      <c r="H16" s="14"/>
    </row>
    <row r="17" spans="1:8">
      <c r="A17" s="12" t="s">
        <v>21</v>
      </c>
      <c r="B17" s="13">
        <v>30</v>
      </c>
      <c r="C17" s="18"/>
      <c r="D17" s="19" t="s">
        <v>22</v>
      </c>
      <c r="E17" s="13">
        <v>30</v>
      </c>
      <c r="G17" s="12" t="s">
        <v>22</v>
      </c>
      <c r="H17" s="15">
        <v>30</v>
      </c>
    </row>
    <row r="18" spans="1:8">
      <c r="A18" s="10"/>
      <c r="B18" s="14"/>
      <c r="D18" s="10"/>
      <c r="E18" s="14"/>
      <c r="G18" s="10"/>
      <c r="H18" s="14"/>
    </row>
    <row r="19" spans="1:8">
      <c r="A19" s="12" t="s">
        <v>23</v>
      </c>
      <c r="B19" s="15">
        <v>1</v>
      </c>
      <c r="D19" s="12" t="s">
        <v>23</v>
      </c>
      <c r="E19" s="15">
        <v>1</v>
      </c>
      <c r="G19" s="12" t="s">
        <v>23</v>
      </c>
      <c r="H19" s="15">
        <v>3</v>
      </c>
    </row>
    <row r="20" spans="1:8">
      <c r="A20" s="10"/>
      <c r="B20" s="14"/>
      <c r="D20" s="10"/>
      <c r="E20" s="14"/>
      <c r="G20" s="10"/>
      <c r="H20" s="14"/>
    </row>
    <row r="21" spans="1:8">
      <c r="A21" s="10"/>
      <c r="B21" s="14"/>
      <c r="D21" s="10"/>
      <c r="E21" s="14"/>
      <c r="G21" s="10"/>
      <c r="H21" s="14"/>
    </row>
    <row r="22" spans="1:8" s="5" customFormat="1">
      <c r="A22" s="8" t="s">
        <v>24</v>
      </c>
      <c r="B22" s="20">
        <f>(B14+B16+B17)*B19</f>
        <v>45.2301</v>
      </c>
      <c r="D22" s="8" t="s">
        <v>24</v>
      </c>
      <c r="E22" s="20">
        <f>(E14+E16+E17)*E19</f>
        <v>42.380099999999999</v>
      </c>
      <c r="G22" s="8" t="s">
        <v>24</v>
      </c>
      <c r="H22" s="20">
        <f>(H14+H17)*H19</f>
        <v>98.550000000000011</v>
      </c>
    </row>
    <row r="23" spans="1:8" ht="15" thickBot="1">
      <c r="A23" s="21"/>
      <c r="B23" s="22"/>
      <c r="D23" s="21"/>
      <c r="E23" s="22"/>
      <c r="G23" s="21"/>
      <c r="H23" s="22"/>
    </row>
  </sheetData>
  <mergeCells count="2">
    <mergeCell ref="D3:E3"/>
    <mergeCell ref="A3:B3"/>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58D22A51E2F0F42ACDA496CD855512C" ma:contentTypeVersion="16" ma:contentTypeDescription="Create a new document." ma:contentTypeScope="" ma:versionID="8868d329246cdbcd4d1d01070177c072">
  <xsd:schema xmlns:xsd="http://www.w3.org/2001/XMLSchema" xmlns:xs="http://www.w3.org/2001/XMLSchema" xmlns:p="http://schemas.microsoft.com/office/2006/metadata/properties" xmlns:ns2="a59fa2c6-324c-4edc-b46a-df74b0af1a6c" xmlns:ns3="1a3eb1e4-4d58-4cf5-afec-19e81e835255" targetNamespace="http://schemas.microsoft.com/office/2006/metadata/properties" ma:root="true" ma:fieldsID="7026b7a8709592ca965f5e77e048b604" ns2:_="" ns3:_="">
    <xsd:import namespace="a59fa2c6-324c-4edc-b46a-df74b0af1a6c"/>
    <xsd:import namespace="1a3eb1e4-4d58-4cf5-afec-19e81e83525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9fa2c6-324c-4edc-b46a-df74b0af1a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f2a2e794-9366-4967-bc2f-bbaf13cd7d61"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3eb1e4-4d58-4cf5-afec-19e81e83525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3796edf7-d5a8-4a65-8563-10e08e78ad3f}" ma:internalName="TaxCatchAll" ma:showField="CatchAllData" ma:web="1a3eb1e4-4d58-4cf5-afec-19e81e83525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a3eb1e4-4d58-4cf5-afec-19e81e835255" xsi:nil="true"/>
    <lcf76f155ced4ddcb4097134ff3c332f xmlns="a59fa2c6-324c-4edc-b46a-df74b0af1a6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F33741B-B3E1-4DAD-953C-C197AAA115E0}"/>
</file>

<file path=customXml/itemProps2.xml><?xml version="1.0" encoding="utf-8"?>
<ds:datastoreItem xmlns:ds="http://schemas.openxmlformats.org/officeDocument/2006/customXml" ds:itemID="{BC1EA8D6-765E-43EC-8F25-D7C7405788B8}"/>
</file>

<file path=customXml/itemProps3.xml><?xml version="1.0" encoding="utf-8"?>
<ds:datastoreItem xmlns:ds="http://schemas.openxmlformats.org/officeDocument/2006/customXml" ds:itemID="{2E178A9B-C127-4B3F-8B02-1EC577C57A9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Larkin</dc:creator>
  <cp:keywords/>
  <dc:description/>
  <cp:lastModifiedBy/>
  <cp:revision/>
  <dcterms:created xsi:type="dcterms:W3CDTF">2025-06-26T03:45:10Z</dcterms:created>
  <dcterms:modified xsi:type="dcterms:W3CDTF">2026-06-23T04:11:59Z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2704955-3550-4c1c-9097-1672b88a0b7a_Enabled">
    <vt:lpwstr>true</vt:lpwstr>
  </property>
  <property fmtid="{D5CDD505-2E9C-101B-9397-08002B2CF9AE}" pid="3" name="MSIP_Label_52704955-3550-4c1c-9097-1672b88a0b7a_SetDate">
    <vt:lpwstr>2025-06-27T04:20:54Z</vt:lpwstr>
  </property>
  <property fmtid="{D5CDD505-2E9C-101B-9397-08002B2CF9AE}" pid="4" name="MSIP_Label_52704955-3550-4c1c-9097-1672b88a0b7a_Method">
    <vt:lpwstr>Standard</vt:lpwstr>
  </property>
  <property fmtid="{D5CDD505-2E9C-101B-9397-08002B2CF9AE}" pid="5" name="MSIP_Label_52704955-3550-4c1c-9097-1672b88a0b7a_Name">
    <vt:lpwstr>RESTRICTED</vt:lpwstr>
  </property>
  <property fmtid="{D5CDD505-2E9C-101B-9397-08002B2CF9AE}" pid="6" name="MSIP_Label_52704955-3550-4c1c-9097-1672b88a0b7a_SiteId">
    <vt:lpwstr>c4dedb74-d916-4ef4-b6b5-af80c59e9742</vt:lpwstr>
  </property>
  <property fmtid="{D5CDD505-2E9C-101B-9397-08002B2CF9AE}" pid="7" name="MSIP_Label_52704955-3550-4c1c-9097-1672b88a0b7a_ActionId">
    <vt:lpwstr>6110a6c1-39ca-487d-a8cd-d04bef54cf91</vt:lpwstr>
  </property>
  <property fmtid="{D5CDD505-2E9C-101B-9397-08002B2CF9AE}" pid="8" name="MSIP_Label_52704955-3550-4c1c-9097-1672b88a0b7a_ContentBits">
    <vt:lpwstr>0</vt:lpwstr>
  </property>
  <property fmtid="{D5CDD505-2E9C-101B-9397-08002B2CF9AE}" pid="9" name="MSIP_Label_52704955-3550-4c1c-9097-1672b88a0b7a_Tag">
    <vt:lpwstr>10, 3, 0, 1</vt:lpwstr>
  </property>
  <property fmtid="{D5CDD505-2E9C-101B-9397-08002B2CF9AE}" pid="10" name="ContentTypeId">
    <vt:lpwstr>0x010100558D22A51E2F0F42ACDA496CD855512C</vt:lpwstr>
  </property>
  <property fmtid="{D5CDD505-2E9C-101B-9397-08002B2CF9AE}" pid="11" name="MediaServiceImageTags">
    <vt:lpwstr/>
  </property>
</Properties>
</file>